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376"/>
  </bookViews>
  <sheets>
    <sheet name="表紙" sheetId="1" r:id="rId1"/>
    <sheet name="事業所数・従業者数・規模別" sheetId="7" r:id="rId2"/>
  </sheets>
  <calcPr calcId="145621"/>
</workbook>
</file>

<file path=xl/calcChain.xml><?xml version="1.0" encoding="utf-8"?>
<calcChain xmlns="http://schemas.openxmlformats.org/spreadsheetml/2006/main">
  <c r="I24" i="7" l="1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G24" i="7" l="1"/>
  <c r="F24" i="7"/>
  <c r="G22" i="7"/>
  <c r="F22" i="7"/>
  <c r="G18" i="7"/>
  <c r="F18" i="7"/>
  <c r="G12" i="7"/>
  <c r="G13" i="7"/>
  <c r="G14" i="7"/>
  <c r="G15" i="7"/>
  <c r="F15" i="7"/>
  <c r="F14" i="7"/>
  <c r="F13" i="7"/>
  <c r="F12" i="7"/>
  <c r="G11" i="7"/>
  <c r="F11" i="7"/>
  <c r="G7" i="7"/>
  <c r="G8" i="7"/>
  <c r="G9" i="7"/>
  <c r="G10" i="7"/>
  <c r="F8" i="7"/>
  <c r="F9" i="7"/>
  <c r="F10" i="7"/>
  <c r="F7" i="7"/>
  <c r="C6" i="7"/>
  <c r="D6" i="7"/>
  <c r="E6" i="7"/>
  <c r="B6" i="7"/>
  <c r="E33" i="7" l="1"/>
  <c r="D33" i="7"/>
  <c r="B33" i="7" s="1"/>
  <c r="B47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B49" i="7"/>
  <c r="B45" i="7"/>
  <c r="B51" i="7"/>
  <c r="B44" i="7"/>
  <c r="B46" i="7"/>
  <c r="B48" i="7"/>
  <c r="B50" i="7"/>
  <c r="B43" i="7"/>
  <c r="B41" i="7"/>
  <c r="B42" i="7"/>
  <c r="B40" i="7"/>
  <c r="B39" i="7"/>
  <c r="B38" i="7"/>
  <c r="B35" i="7"/>
  <c r="B36" i="7"/>
  <c r="B37" i="7"/>
  <c r="B34" i="7"/>
  <c r="Q33" i="7"/>
  <c r="P33" i="7"/>
  <c r="G33" i="7"/>
  <c r="H33" i="7"/>
  <c r="I33" i="7"/>
  <c r="J33" i="7"/>
  <c r="K33" i="7"/>
  <c r="L33" i="7"/>
  <c r="M33" i="7"/>
  <c r="N33" i="7"/>
  <c r="O33" i="7"/>
  <c r="F33" i="7"/>
  <c r="E50" i="7"/>
  <c r="D50" i="7"/>
  <c r="E49" i="7"/>
  <c r="D49" i="7"/>
  <c r="E47" i="7"/>
  <c r="D44" i="7"/>
  <c r="E44" i="7"/>
  <c r="E43" i="7"/>
  <c r="D43" i="7"/>
  <c r="E42" i="7"/>
  <c r="D42" i="7"/>
  <c r="E39" i="7"/>
  <c r="D39" i="7"/>
  <c r="E48" i="7"/>
  <c r="E46" i="7"/>
  <c r="E45" i="7"/>
  <c r="E41" i="7"/>
  <c r="E40" i="7"/>
  <c r="E37" i="7"/>
  <c r="E36" i="7"/>
  <c r="E34" i="7"/>
  <c r="E35" i="7"/>
  <c r="D48" i="7"/>
  <c r="D46" i="7"/>
  <c r="D45" i="7"/>
  <c r="D41" i="7"/>
  <c r="D40" i="7"/>
  <c r="D37" i="7"/>
  <c r="D36" i="7"/>
  <c r="D35" i="7"/>
  <c r="D34" i="7"/>
  <c r="Q24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7" i="7"/>
  <c r="P24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7" i="7"/>
  <c r="O24" i="7"/>
  <c r="O22" i="7"/>
  <c r="O20" i="7"/>
  <c r="O21" i="7"/>
  <c r="O23" i="7"/>
  <c r="O19" i="7"/>
  <c r="O18" i="7"/>
  <c r="O17" i="7"/>
  <c r="O16" i="7"/>
  <c r="O13" i="7"/>
  <c r="O14" i="7"/>
  <c r="O15" i="7"/>
  <c r="O12" i="7"/>
  <c r="O11" i="7"/>
  <c r="O8" i="7"/>
  <c r="O9" i="7"/>
  <c r="O10" i="7"/>
  <c r="O7" i="7"/>
  <c r="O6" i="7"/>
  <c r="N24" i="7"/>
  <c r="N23" i="7"/>
  <c r="N22" i="7"/>
  <c r="N20" i="7"/>
  <c r="N21" i="7"/>
  <c r="N19" i="7"/>
  <c r="N18" i="7"/>
  <c r="N17" i="7"/>
  <c r="N16" i="7"/>
  <c r="N13" i="7"/>
  <c r="N14" i="7"/>
  <c r="N15" i="7"/>
  <c r="N12" i="7"/>
  <c r="N11" i="7"/>
  <c r="N8" i="7"/>
  <c r="N9" i="7"/>
  <c r="N10" i="7"/>
  <c r="N7" i="7"/>
  <c r="G21" i="7"/>
  <c r="F21" i="7"/>
  <c r="G20" i="7"/>
  <c r="F20" i="7"/>
  <c r="G19" i="7"/>
  <c r="F19" i="7"/>
  <c r="G17" i="7"/>
  <c r="F17" i="7"/>
  <c r="G16" i="7"/>
  <c r="G23" i="7"/>
  <c r="F6" i="7"/>
  <c r="F16" i="7"/>
  <c r="F23" i="7"/>
  <c r="J6" i="7"/>
  <c r="K6" i="7"/>
  <c r="H24" i="7" l="1"/>
  <c r="H9" i="7"/>
  <c r="H11" i="7"/>
  <c r="H13" i="7"/>
  <c r="H15" i="7"/>
  <c r="H17" i="7"/>
  <c r="H19" i="7"/>
  <c r="H21" i="7"/>
  <c r="H23" i="7"/>
  <c r="H8" i="7"/>
  <c r="H10" i="7"/>
  <c r="H12" i="7"/>
  <c r="H14" i="7"/>
  <c r="H16" i="7"/>
  <c r="H18" i="7"/>
  <c r="H20" i="7"/>
  <c r="H22" i="7"/>
  <c r="H7" i="7"/>
  <c r="G6" i="7"/>
  <c r="L6" i="7"/>
  <c r="M6" i="7"/>
  <c r="N6" i="7"/>
  <c r="H6" i="7" l="1"/>
  <c r="I6" i="7"/>
  <c r="P6" i="7"/>
  <c r="Q6" i="7"/>
</calcChain>
</file>

<file path=xl/sharedStrings.xml><?xml version="1.0" encoding="utf-8"?>
<sst xmlns="http://schemas.openxmlformats.org/spreadsheetml/2006/main" count="223" uniqueCount="46">
  <si>
    <t>総数</t>
    <rPh sb="0" eb="2">
      <t>ソウスウ</t>
    </rPh>
    <phoneticPr fontId="2"/>
  </si>
  <si>
    <t>１　事業所数・従業者数</t>
    <rPh sb="2" eb="5">
      <t>ジギョウショ</t>
    </rPh>
    <rPh sb="5" eb="6">
      <t>スウ</t>
    </rPh>
    <rPh sb="7" eb="10">
      <t>ジュウギョウシャ</t>
    </rPh>
    <rPh sb="10" eb="11">
      <t>スウ</t>
    </rPh>
    <phoneticPr fontId="2"/>
  </si>
  <si>
    <t>２　従業者規模別事業所数・従業者数</t>
    <rPh sb="2" eb="5">
      <t>ジュウギョウシャ</t>
    </rPh>
    <rPh sb="5" eb="7">
      <t>キボ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phoneticPr fontId="2"/>
  </si>
  <si>
    <t>　１　事業所数・従業者数</t>
    <rPh sb="3" eb="6">
      <t>ジギョウショ</t>
    </rPh>
    <rPh sb="6" eb="7">
      <t>スウ</t>
    </rPh>
    <rPh sb="8" eb="11">
      <t>ジュウギョウシャ</t>
    </rPh>
    <rPh sb="11" eb="12">
      <t>スウ</t>
    </rPh>
    <phoneticPr fontId="2"/>
  </si>
  <si>
    <t>産業分類</t>
    <rPh sb="0" eb="2">
      <t>サンギョウ</t>
    </rPh>
    <rPh sb="2" eb="4">
      <t>ブンルイ</t>
    </rPh>
    <phoneticPr fontId="2"/>
  </si>
  <si>
    <t>民営</t>
    <rPh sb="0" eb="2">
      <t>ミンエイ</t>
    </rPh>
    <phoneticPr fontId="2"/>
  </si>
  <si>
    <t>公営</t>
    <rPh sb="0" eb="2">
      <t>コウエイ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</si>
  <si>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</si>
  <si>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</si>
  <si>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</si>
  <si>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</si>
  <si>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電気・ガス・水道</t>
    <rPh sb="0" eb="2">
      <t>デンキ</t>
    </rPh>
    <rPh sb="6" eb="8">
      <t>スイドウ</t>
    </rPh>
    <phoneticPr fontId="2"/>
  </si>
  <si>
    <t>卸・小売業</t>
    <rPh sb="0" eb="1">
      <t>オロシ</t>
    </rPh>
    <rPh sb="2" eb="5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</si>
  <si>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</si>
  <si>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公務</t>
    <rPh sb="0" eb="2">
      <t>コウム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</si>
  <si>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</si>
  <si>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</si>
  <si>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</si>
  <si>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</si>
  <si>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３０人以上</t>
    <rPh sb="2" eb="5">
      <t>ニンイジョウ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</si>
  <si>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</si>
  <si>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－</t>
  </si>
  <si>
    <t>－</t>
    <phoneticPr fontId="2"/>
  </si>
  <si>
    <t>　２　従業者規模別事業所数・従業者数</t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phoneticPr fontId="2"/>
  </si>
  <si>
    <t>民　　　　　　　　　営</t>
    <rPh sb="0" eb="1">
      <t>タミ</t>
    </rPh>
    <rPh sb="10" eb="11">
      <t>エイ</t>
    </rPh>
    <phoneticPr fontId="2"/>
  </si>
  <si>
    <t>構成比</t>
    <rPh sb="0" eb="3">
      <t>コウセイヒ</t>
    </rPh>
    <phoneticPr fontId="2"/>
  </si>
  <si>
    <t>合計</t>
    <rPh sb="0" eb="2">
      <t>ゴウケイ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</si>
  <si>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</si>
  <si>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</si>
  <si>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</si>
  <si>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資料：経済センサス‐基礎調査</t>
    <rPh sb="0" eb="2">
      <t>シリョウ</t>
    </rPh>
    <rPh sb="3" eb="5">
      <t>ケイザイ</t>
    </rPh>
    <rPh sb="10" eb="12">
      <t>キソ</t>
    </rPh>
    <rPh sb="12" eb="14">
      <t>チョウサ</t>
    </rPh>
    <phoneticPr fontId="2"/>
  </si>
  <si>
    <t>農林漁業</t>
    <rPh sb="0" eb="1">
      <t>ノウ</t>
    </rPh>
    <rPh sb="1" eb="2">
      <t>リン</t>
    </rPh>
    <rPh sb="2" eb="4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</si>
  <si>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</si>
  <si>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</si>
  <si>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</si>
  <si>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</si>
  <si>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</si>
  <si>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</si>
  <si>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生活関連サービス・娯楽業</t>
    <rPh sb="0" eb="2">
      <t>セイカツ</t>
    </rPh>
    <rPh sb="2" eb="4">
      <t>カンレン</t>
    </rPh>
    <rPh sb="9" eb="11">
      <t>ゴラク</t>
    </rPh>
    <rPh sb="11" eb="12">
      <t>ギョウ</t>
    </rPh>
    <phoneticPr fontId="2"/>
  </si>
  <si>
    <t>その他サービス業</t>
    <rPh sb="2" eb="3">
      <t>タ</t>
    </rPh>
    <rPh sb="7" eb="8">
      <t>ギョウ</t>
    </rPh>
    <phoneticPr fontId="2"/>
  </si>
  <si>
    <t>総　　数</t>
    <rPh sb="0" eb="1">
      <t>フサ</t>
    </rPh>
    <rPh sb="3" eb="4">
      <t>カズ</t>
    </rPh>
    <phoneticPr fontId="2"/>
  </si>
  <si>
    <t>（単位：事業所・人）平成26年7月1日現在</t>
    <rPh sb="1" eb="3">
      <t>タンイ</t>
    </rPh>
    <rPh sb="4" eb="7">
      <t>ジギョウショ</t>
    </rPh>
    <rPh sb="8" eb="9">
      <t>ジン</t>
    </rPh>
    <rPh sb="10" eb="12">
      <t>ヘイセイ</t>
    </rPh>
    <rPh sb="14" eb="15">
      <t>ネン</t>
    </rPh>
    <rPh sb="16" eb="17">
      <t>ガツ</t>
    </rPh>
    <rPh sb="18" eb="21">
      <t>ニチゲンザイ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</si>
  <si>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</si>
  <si>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平成２１年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</si>
  <si>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</si>
  <si>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（単位：事業所・人・％）各年７月１日現在</t>
    <rPh sb="12" eb="14">
      <t>カクネン</t>
    </rPh>
    <rPh sb="15" eb="16">
      <t>ガツ</t>
    </rPh>
    <rPh sb="17" eb="18">
      <t>ヒ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</si>
</sst>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9" xfId="0" applyFont="1" applyFill="1" applyBorder="1"/>
    <xf numFmtId="0" fontId="3" fillId="0" borderId="0" xfId="0" applyFont="1" applyBorder="1" applyAlignment="1">
      <alignment vertical="center"/>
    </xf>
    <xf numFmtId="38" fontId="1" fillId="0" borderId="5" xfId="1" applyFont="1" applyFill="1" applyBorder="1" applyAlignment="1">
      <alignment horizontal="right" vertical="center"/>
    </xf>
    <xf numFmtId="38" fontId="1" fillId="0" borderId="10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0" xfId="0" applyNumberFormat="1" applyFont="1" applyBorder="1"/>
    <xf numFmtId="38" fontId="3" fillId="0" borderId="0" xfId="0" applyNumberFormat="1" applyFont="1" applyBorder="1"/>
    <xf numFmtId="3" fontId="3" fillId="0" borderId="0" xfId="0" applyNumberFormat="1" applyFont="1" applyBorder="1"/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right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４　事　業　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tabSelected="1" workbookViewId="0"/>
  </sheetViews>
  <sheetFormatPr defaultRowHeight="13.5"/>
  <sheetData>
    <row r="16" spans="2:2" s="2" customFormat="1" ht="27" customHeight="1">
      <c r="B16" s="2" t="s">
        <v>1</v>
      </c>
    </row>
    <row r="17" spans="2:2" s="2" customFormat="1" ht="27" customHeight="1">
      <c r="B17" s="2" t="s">
        <v>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view="pageBreakPreview" zoomScaleNormal="100" zoomScaleSheetLayoutView="100" workbookViewId="0"/>
  </sheetViews>
  <sheetFormatPr defaultRowHeight="13.5"/>
  <cols>
    <col min="1" max="1" width="15.25" style="1" customWidth="1"/>
    <col min="2" max="16" width="7.875" style="1" bestFit="1" customWidth="1"/>
    <col min="17" max="17" width="8.625" style="1" customWidth="1"/>
    <col min="18" max="16384" width="9" style="1"/>
  </cols>
  <sheetData>
    <row r="1" spans="1:17" ht="14.25">
      <c r="A1" s="3" t="s">
        <v>3</v>
      </c>
    </row>
    <row r="2" spans="1:17" ht="14.25" thickBot="1">
      <c r="K2" s="45" t="s">
        <v>45</v>
      </c>
      <c r="L2" s="45"/>
      <c r="M2" s="45"/>
      <c r="N2" s="45"/>
      <c r="O2" s="45"/>
      <c r="P2" s="45"/>
      <c r="Q2" s="45"/>
    </row>
    <row r="3" spans="1:17" s="7" customFormat="1" ht="15.95" customHeight="1">
      <c r="A3" s="49" t="s">
        <v>4</v>
      </c>
      <c r="B3" s="52" t="s">
        <v>43</v>
      </c>
      <c r="C3" s="53"/>
      <c r="D3" s="53"/>
      <c r="E3" s="53"/>
      <c r="F3" s="53"/>
      <c r="G3" s="53"/>
      <c r="H3" s="53"/>
      <c r="I3" s="49"/>
      <c r="J3" s="46" t="s">
        <v>44</v>
      </c>
      <c r="K3" s="47"/>
      <c r="L3" s="47"/>
      <c r="M3" s="47"/>
      <c r="N3" s="47"/>
      <c r="O3" s="47"/>
      <c r="P3" s="47"/>
      <c r="Q3" s="47"/>
    </row>
    <row r="4" spans="1:17" s="7" customFormat="1" ht="15.95" customHeight="1">
      <c r="A4" s="50"/>
      <c r="B4" s="51" t="s">
        <v>5</v>
      </c>
      <c r="C4" s="50"/>
      <c r="D4" s="51" t="s">
        <v>6</v>
      </c>
      <c r="E4" s="50"/>
      <c r="F4" s="51" t="s">
        <v>26</v>
      </c>
      <c r="G4" s="50"/>
      <c r="H4" s="51" t="s">
        <v>25</v>
      </c>
      <c r="I4" s="50"/>
      <c r="J4" s="54" t="s">
        <v>5</v>
      </c>
      <c r="K4" s="54"/>
      <c r="L4" s="54" t="s">
        <v>6</v>
      </c>
      <c r="M4" s="55"/>
      <c r="N4" s="51" t="s">
        <v>26</v>
      </c>
      <c r="O4" s="50"/>
      <c r="P4" s="48" t="s">
        <v>25</v>
      </c>
      <c r="Q4" s="48"/>
    </row>
    <row r="5" spans="1:17" s="7" customFormat="1" ht="15.95" customHeight="1">
      <c r="A5" s="50"/>
      <c r="B5" s="40" t="s">
        <v>7</v>
      </c>
      <c r="C5" s="40" t="s">
        <v>8</v>
      </c>
      <c r="D5" s="40" t="s">
        <v>7</v>
      </c>
      <c r="E5" s="40" t="s">
        <v>8</v>
      </c>
      <c r="F5" s="40" t="s">
        <v>7</v>
      </c>
      <c r="G5" s="40" t="s">
        <v>8</v>
      </c>
      <c r="H5" s="40" t="s">
        <v>7</v>
      </c>
      <c r="I5" s="40" t="s">
        <v>8</v>
      </c>
      <c r="J5" s="39" t="s">
        <v>7</v>
      </c>
      <c r="K5" s="39" t="s">
        <v>8</v>
      </c>
      <c r="L5" s="39" t="s">
        <v>7</v>
      </c>
      <c r="M5" s="41" t="s">
        <v>8</v>
      </c>
      <c r="N5" s="39" t="s">
        <v>7</v>
      </c>
      <c r="O5" s="42" t="s">
        <v>8</v>
      </c>
      <c r="P5" s="42" t="s">
        <v>7</v>
      </c>
      <c r="Q5" s="42" t="s">
        <v>8</v>
      </c>
    </row>
    <row r="6" spans="1:17" s="8" customFormat="1" ht="15.95" customHeight="1">
      <c r="A6" s="13" t="s">
        <v>0</v>
      </c>
      <c r="B6" s="11">
        <f>SUM(B7:B24)</f>
        <v>1012</v>
      </c>
      <c r="C6" s="11">
        <f t="shared" ref="C6:E6" si="0">SUM(C7:C24)</f>
        <v>6613</v>
      </c>
      <c r="D6" s="11">
        <f t="shared" si="0"/>
        <v>44</v>
      </c>
      <c r="E6" s="11">
        <f t="shared" si="0"/>
        <v>592</v>
      </c>
      <c r="F6" s="11">
        <f t="shared" ref="F6:N6" si="1">SUM(F7:F24)</f>
        <v>1056</v>
      </c>
      <c r="G6" s="11">
        <f t="shared" si="1"/>
        <v>7205</v>
      </c>
      <c r="H6" s="28">
        <f t="shared" si="1"/>
        <v>100.00000000000001</v>
      </c>
      <c r="I6" s="28">
        <f t="shared" si="1"/>
        <v>100.00000000000001</v>
      </c>
      <c r="J6" s="11">
        <f t="shared" si="1"/>
        <v>901</v>
      </c>
      <c r="K6" s="11">
        <f t="shared" si="1"/>
        <v>5901</v>
      </c>
      <c r="L6" s="11">
        <f t="shared" si="1"/>
        <v>46</v>
      </c>
      <c r="M6" s="11">
        <f t="shared" si="1"/>
        <v>617</v>
      </c>
      <c r="N6" s="11">
        <f t="shared" si="1"/>
        <v>947</v>
      </c>
      <c r="O6" s="11">
        <f>K6+M6</f>
        <v>6518</v>
      </c>
      <c r="P6" s="28">
        <f>SUM(P7:P24)</f>
        <v>99.999999999999986</v>
      </c>
      <c r="Q6" s="29">
        <f>SUM(Q7:Q24)</f>
        <v>100.00000000000001</v>
      </c>
    </row>
    <row r="7" spans="1:17" s="7" customFormat="1" ht="15.95" customHeight="1">
      <c r="A7" s="14" t="s">
        <v>31</v>
      </c>
      <c r="B7" s="12">
        <v>10</v>
      </c>
      <c r="C7" s="9">
        <v>45</v>
      </c>
      <c r="D7" s="12" t="s">
        <v>22</v>
      </c>
      <c r="E7" s="12" t="s">
        <v>22</v>
      </c>
      <c r="F7" s="12">
        <f>B7</f>
        <v>10</v>
      </c>
      <c r="G7" s="12">
        <f>C7</f>
        <v>45</v>
      </c>
      <c r="H7" s="43">
        <f>F7/$F$6*100</f>
        <v>0.94696969696969702</v>
      </c>
      <c r="I7" s="43">
        <f t="shared" ref="I7:I24" si="2">G7/$G$6*100</f>
        <v>0.62456627342123527</v>
      </c>
      <c r="J7" s="12">
        <v>10</v>
      </c>
      <c r="K7" s="12">
        <v>68</v>
      </c>
      <c r="L7" s="12" t="s">
        <v>22</v>
      </c>
      <c r="M7" s="12" t="s">
        <v>22</v>
      </c>
      <c r="N7" s="30">
        <f>J7</f>
        <v>10</v>
      </c>
      <c r="O7" s="30">
        <f>K7</f>
        <v>68</v>
      </c>
      <c r="P7" s="26">
        <f>N7/$N$6*100</f>
        <v>1.0559662090813093</v>
      </c>
      <c r="Q7" s="26">
        <f>O7/$O$6*100</f>
        <v>1.0432648051549556</v>
      </c>
    </row>
    <row r="8" spans="1:17" s="7" customFormat="1" ht="15.95" customHeight="1">
      <c r="A8" s="32" t="s">
        <v>32</v>
      </c>
      <c r="B8" s="9">
        <v>1</v>
      </c>
      <c r="C8" s="9">
        <v>12</v>
      </c>
      <c r="D8" s="12" t="s">
        <v>22</v>
      </c>
      <c r="E8" s="12" t="s">
        <v>22</v>
      </c>
      <c r="F8" s="12">
        <f t="shared" ref="F8:G10" si="3">B8</f>
        <v>1</v>
      </c>
      <c r="G8" s="12">
        <f t="shared" si="3"/>
        <v>12</v>
      </c>
      <c r="H8" s="43">
        <f t="shared" ref="H8:H23" si="4">F8/$F$6*100</f>
        <v>9.4696969696969696E-2</v>
      </c>
      <c r="I8" s="43">
        <f t="shared" si="2"/>
        <v>0.16655100624566274</v>
      </c>
      <c r="J8" s="12">
        <v>1</v>
      </c>
      <c r="K8" s="12">
        <v>16</v>
      </c>
      <c r="L8" s="12" t="s">
        <v>22</v>
      </c>
      <c r="M8" s="12" t="s">
        <v>22</v>
      </c>
      <c r="N8" s="30">
        <f t="shared" ref="N8:N10" si="5">J8</f>
        <v>1</v>
      </c>
      <c r="O8" s="30">
        <f t="shared" ref="O8:O10" si="6">K8</f>
        <v>16</v>
      </c>
      <c r="P8" s="26">
        <f t="shared" ref="P8:P23" si="7">N8/$N$6*100</f>
        <v>0.10559662090813093</v>
      </c>
      <c r="Q8" s="26">
        <f t="shared" ref="Q8:Q23" si="8">O8/$O$6*100</f>
        <v>0.24547407180116601</v>
      </c>
    </row>
    <row r="9" spans="1:17" s="7" customFormat="1" ht="15.95" customHeight="1">
      <c r="A9" s="14" t="s">
        <v>9</v>
      </c>
      <c r="B9" s="12">
        <v>125</v>
      </c>
      <c r="C9" s="9">
        <v>587</v>
      </c>
      <c r="D9" s="12" t="s">
        <v>22</v>
      </c>
      <c r="E9" s="12" t="s">
        <v>22</v>
      </c>
      <c r="F9" s="12">
        <f t="shared" si="3"/>
        <v>125</v>
      </c>
      <c r="G9" s="12">
        <f t="shared" si="3"/>
        <v>587</v>
      </c>
      <c r="H9" s="43">
        <f t="shared" si="4"/>
        <v>11.837121212121213</v>
      </c>
      <c r="I9" s="43">
        <f t="shared" si="2"/>
        <v>8.1471200555170018</v>
      </c>
      <c r="J9" s="12">
        <v>107</v>
      </c>
      <c r="K9" s="12">
        <v>533</v>
      </c>
      <c r="L9" s="12" t="s">
        <v>22</v>
      </c>
      <c r="M9" s="12" t="s">
        <v>22</v>
      </c>
      <c r="N9" s="30">
        <f t="shared" si="5"/>
        <v>107</v>
      </c>
      <c r="O9" s="30">
        <f t="shared" si="6"/>
        <v>533</v>
      </c>
      <c r="P9" s="26">
        <f t="shared" si="7"/>
        <v>11.298838437170012</v>
      </c>
      <c r="Q9" s="26">
        <f t="shared" si="8"/>
        <v>8.1773550168763425</v>
      </c>
    </row>
    <row r="10" spans="1:17" s="7" customFormat="1" ht="15.95" customHeight="1">
      <c r="A10" s="14" t="s">
        <v>10</v>
      </c>
      <c r="B10" s="12">
        <v>125</v>
      </c>
      <c r="C10" s="9">
        <v>1811</v>
      </c>
      <c r="D10" s="12" t="s">
        <v>22</v>
      </c>
      <c r="E10" s="12" t="s">
        <v>22</v>
      </c>
      <c r="F10" s="12">
        <f t="shared" si="3"/>
        <v>125</v>
      </c>
      <c r="G10" s="12">
        <f t="shared" si="3"/>
        <v>1811</v>
      </c>
      <c r="H10" s="43">
        <f t="shared" si="4"/>
        <v>11.837121212121213</v>
      </c>
      <c r="I10" s="43">
        <f t="shared" si="2"/>
        <v>25.135322692574601</v>
      </c>
      <c r="J10" s="12">
        <v>119</v>
      </c>
      <c r="K10" s="12">
        <v>1543</v>
      </c>
      <c r="L10" s="12" t="s">
        <v>22</v>
      </c>
      <c r="M10" s="12" t="s">
        <v>22</v>
      </c>
      <c r="N10" s="30">
        <f t="shared" si="5"/>
        <v>119</v>
      </c>
      <c r="O10" s="30">
        <f t="shared" si="6"/>
        <v>1543</v>
      </c>
      <c r="P10" s="26">
        <f t="shared" si="7"/>
        <v>12.565997888067582</v>
      </c>
      <c r="Q10" s="26">
        <f t="shared" si="8"/>
        <v>23.672905799324948</v>
      </c>
    </row>
    <row r="11" spans="1:17" s="7" customFormat="1" ht="15.95" customHeight="1">
      <c r="A11" s="15" t="s">
        <v>11</v>
      </c>
      <c r="B11" s="12" t="s">
        <v>22</v>
      </c>
      <c r="C11" s="12" t="s">
        <v>22</v>
      </c>
      <c r="D11" s="12">
        <v>3</v>
      </c>
      <c r="E11" s="9">
        <v>8</v>
      </c>
      <c r="F11" s="12">
        <f>D11</f>
        <v>3</v>
      </c>
      <c r="G11" s="12">
        <f>E11</f>
        <v>8</v>
      </c>
      <c r="H11" s="43">
        <f t="shared" si="4"/>
        <v>0.28409090909090912</v>
      </c>
      <c r="I11" s="43">
        <f t="shared" si="2"/>
        <v>0.11103400416377517</v>
      </c>
      <c r="J11" s="12" t="s">
        <v>22</v>
      </c>
      <c r="K11" s="12" t="s">
        <v>22</v>
      </c>
      <c r="L11" s="12">
        <v>3</v>
      </c>
      <c r="M11" s="12">
        <v>8</v>
      </c>
      <c r="N11" s="30">
        <f>L11</f>
        <v>3</v>
      </c>
      <c r="O11" s="30">
        <f>M11</f>
        <v>8</v>
      </c>
      <c r="P11" s="26">
        <f t="shared" si="7"/>
        <v>0.31678986272439286</v>
      </c>
      <c r="Q11" s="26">
        <f t="shared" si="8"/>
        <v>0.12273703590058301</v>
      </c>
    </row>
    <row r="12" spans="1:17" s="7" customFormat="1" ht="15.95" customHeight="1">
      <c r="A12" s="14" t="s">
        <v>33</v>
      </c>
      <c r="B12" s="12">
        <v>7</v>
      </c>
      <c r="C12" s="9">
        <v>41</v>
      </c>
      <c r="D12" s="12" t="s">
        <v>22</v>
      </c>
      <c r="E12" s="12" t="s">
        <v>22</v>
      </c>
      <c r="F12" s="12">
        <f t="shared" ref="F12:G15" si="9">B12</f>
        <v>7</v>
      </c>
      <c r="G12" s="12">
        <f t="shared" si="9"/>
        <v>41</v>
      </c>
      <c r="H12" s="43">
        <f t="shared" si="4"/>
        <v>0.66287878787878785</v>
      </c>
      <c r="I12" s="43">
        <f t="shared" si="2"/>
        <v>0.56904927133934768</v>
      </c>
      <c r="J12" s="12">
        <v>4</v>
      </c>
      <c r="K12" s="12">
        <v>22</v>
      </c>
      <c r="L12" s="12" t="s">
        <v>22</v>
      </c>
      <c r="M12" s="12" t="s">
        <v>22</v>
      </c>
      <c r="N12" s="30">
        <f>J12</f>
        <v>4</v>
      </c>
      <c r="O12" s="30">
        <f>K12</f>
        <v>22</v>
      </c>
      <c r="P12" s="26">
        <f t="shared" si="7"/>
        <v>0.42238648363252373</v>
      </c>
      <c r="Q12" s="26">
        <f t="shared" si="8"/>
        <v>0.33752684872660327</v>
      </c>
    </row>
    <row r="13" spans="1:17" s="7" customFormat="1" ht="15.95" customHeight="1">
      <c r="A13" s="14" t="s">
        <v>34</v>
      </c>
      <c r="B13" s="12">
        <v>15</v>
      </c>
      <c r="C13" s="9">
        <v>239</v>
      </c>
      <c r="D13" s="12" t="s">
        <v>22</v>
      </c>
      <c r="E13" s="12" t="s">
        <v>22</v>
      </c>
      <c r="F13" s="12">
        <f t="shared" si="9"/>
        <v>15</v>
      </c>
      <c r="G13" s="12">
        <f t="shared" si="9"/>
        <v>239</v>
      </c>
      <c r="H13" s="43">
        <f t="shared" si="4"/>
        <v>1.4204545454545454</v>
      </c>
      <c r="I13" s="43">
        <f t="shared" si="2"/>
        <v>3.3171408743927828</v>
      </c>
      <c r="J13" s="12">
        <v>12</v>
      </c>
      <c r="K13" s="12">
        <v>167</v>
      </c>
      <c r="L13" s="12" t="s">
        <v>22</v>
      </c>
      <c r="M13" s="12" t="s">
        <v>22</v>
      </c>
      <c r="N13" s="30">
        <f t="shared" ref="N13:N15" si="10">J13</f>
        <v>12</v>
      </c>
      <c r="O13" s="30">
        <f t="shared" ref="O13:O15" si="11">K13</f>
        <v>167</v>
      </c>
      <c r="P13" s="26">
        <f t="shared" si="7"/>
        <v>1.2671594508975714</v>
      </c>
      <c r="Q13" s="26">
        <f t="shared" si="8"/>
        <v>2.5621356244246702</v>
      </c>
    </row>
    <row r="14" spans="1:17" s="7" customFormat="1" ht="15.95" customHeight="1">
      <c r="A14" s="14" t="s">
        <v>12</v>
      </c>
      <c r="B14" s="12">
        <v>301</v>
      </c>
      <c r="C14" s="9">
        <v>1489</v>
      </c>
      <c r="D14" s="12" t="s">
        <v>22</v>
      </c>
      <c r="E14" s="12" t="s">
        <v>22</v>
      </c>
      <c r="F14" s="12">
        <f t="shared" si="9"/>
        <v>301</v>
      </c>
      <c r="G14" s="12">
        <f t="shared" si="9"/>
        <v>1489</v>
      </c>
      <c r="H14" s="43">
        <f t="shared" si="4"/>
        <v>28.503787878787879</v>
      </c>
      <c r="I14" s="43">
        <f t="shared" si="2"/>
        <v>20.666204024982651</v>
      </c>
      <c r="J14" s="12">
        <v>247</v>
      </c>
      <c r="K14" s="12">
        <v>1273</v>
      </c>
      <c r="L14" s="12" t="s">
        <v>22</v>
      </c>
      <c r="M14" s="12" t="s">
        <v>22</v>
      </c>
      <c r="N14" s="30">
        <f t="shared" si="10"/>
        <v>247</v>
      </c>
      <c r="O14" s="30">
        <f t="shared" si="11"/>
        <v>1273</v>
      </c>
      <c r="P14" s="26">
        <f t="shared" si="7"/>
        <v>26.082365364308341</v>
      </c>
      <c r="Q14" s="26">
        <f t="shared" si="8"/>
        <v>19.530530837680271</v>
      </c>
    </row>
    <row r="15" spans="1:17" s="7" customFormat="1" ht="15.95" customHeight="1">
      <c r="A15" s="14" t="s">
        <v>13</v>
      </c>
      <c r="B15" s="12">
        <v>11</v>
      </c>
      <c r="C15" s="9">
        <v>131</v>
      </c>
      <c r="D15" s="12" t="s">
        <v>22</v>
      </c>
      <c r="E15" s="12" t="s">
        <v>22</v>
      </c>
      <c r="F15" s="12">
        <f t="shared" si="9"/>
        <v>11</v>
      </c>
      <c r="G15" s="12">
        <f t="shared" si="9"/>
        <v>131</v>
      </c>
      <c r="H15" s="43">
        <f t="shared" si="4"/>
        <v>1.0416666666666665</v>
      </c>
      <c r="I15" s="43">
        <f t="shared" si="2"/>
        <v>1.8181818181818181</v>
      </c>
      <c r="J15" s="12">
        <v>10</v>
      </c>
      <c r="K15" s="12">
        <v>124</v>
      </c>
      <c r="L15" s="12" t="s">
        <v>22</v>
      </c>
      <c r="M15" s="12" t="s">
        <v>22</v>
      </c>
      <c r="N15" s="30">
        <f t="shared" si="10"/>
        <v>10</v>
      </c>
      <c r="O15" s="30">
        <f t="shared" si="11"/>
        <v>124</v>
      </c>
      <c r="P15" s="26">
        <f t="shared" si="7"/>
        <v>1.0559662090813093</v>
      </c>
      <c r="Q15" s="26">
        <f t="shared" si="8"/>
        <v>1.9024240564590364</v>
      </c>
    </row>
    <row r="16" spans="1:17" s="7" customFormat="1" ht="15.95" customHeight="1">
      <c r="A16" s="33" t="s">
        <v>35</v>
      </c>
      <c r="B16" s="12">
        <v>34</v>
      </c>
      <c r="C16" s="9">
        <v>85</v>
      </c>
      <c r="D16" s="12">
        <v>1</v>
      </c>
      <c r="E16" s="9">
        <v>3</v>
      </c>
      <c r="F16" s="12">
        <f t="shared" ref="F16:F23" si="12">B16+D16</f>
        <v>35</v>
      </c>
      <c r="G16" s="12">
        <f t="shared" ref="G16:G23" si="13">C16+E16</f>
        <v>88</v>
      </c>
      <c r="H16" s="43">
        <f t="shared" si="4"/>
        <v>3.3143939393939394</v>
      </c>
      <c r="I16" s="43">
        <f t="shared" si="2"/>
        <v>1.2213740458015268</v>
      </c>
      <c r="J16" s="12">
        <v>29</v>
      </c>
      <c r="K16" s="12">
        <v>64</v>
      </c>
      <c r="L16" s="12">
        <v>1</v>
      </c>
      <c r="M16" s="12">
        <v>2</v>
      </c>
      <c r="N16" s="30">
        <f>J16+L16</f>
        <v>30</v>
      </c>
      <c r="O16" s="30">
        <f>K16+M16</f>
        <v>66</v>
      </c>
      <c r="P16" s="26">
        <f t="shared" si="7"/>
        <v>3.167898627243928</v>
      </c>
      <c r="Q16" s="26">
        <f t="shared" si="8"/>
        <v>1.0125805461798099</v>
      </c>
    </row>
    <row r="17" spans="1:17" s="7" customFormat="1" ht="15.95" customHeight="1">
      <c r="A17" s="33" t="s">
        <v>36</v>
      </c>
      <c r="B17" s="12">
        <v>22</v>
      </c>
      <c r="C17" s="9">
        <v>71</v>
      </c>
      <c r="D17" s="12">
        <v>1</v>
      </c>
      <c r="E17" s="9">
        <v>13</v>
      </c>
      <c r="F17" s="12">
        <f t="shared" ref="F17" si="14">B17+D17</f>
        <v>23</v>
      </c>
      <c r="G17" s="12">
        <f t="shared" ref="G17" si="15">C17+E17</f>
        <v>84</v>
      </c>
      <c r="H17" s="43">
        <f t="shared" si="4"/>
        <v>2.1780303030303032</v>
      </c>
      <c r="I17" s="43">
        <f t="shared" si="2"/>
        <v>1.1658570437196392</v>
      </c>
      <c r="J17" s="12">
        <v>20</v>
      </c>
      <c r="K17" s="12">
        <v>64</v>
      </c>
      <c r="L17" s="12">
        <v>1</v>
      </c>
      <c r="M17" s="12">
        <v>15</v>
      </c>
      <c r="N17" s="30">
        <f>J17+L17</f>
        <v>21</v>
      </c>
      <c r="O17" s="30">
        <f>K17+M17</f>
        <v>79</v>
      </c>
      <c r="P17" s="26">
        <f t="shared" si="7"/>
        <v>2.2175290390707496</v>
      </c>
      <c r="Q17" s="26">
        <f t="shared" si="8"/>
        <v>1.2120282295182572</v>
      </c>
    </row>
    <row r="18" spans="1:17" s="7" customFormat="1" ht="15.95" customHeight="1">
      <c r="A18" s="33" t="s">
        <v>37</v>
      </c>
      <c r="B18" s="12">
        <v>106</v>
      </c>
      <c r="C18" s="9">
        <v>644</v>
      </c>
      <c r="D18" s="12" t="s">
        <v>22</v>
      </c>
      <c r="E18" s="12" t="s">
        <v>22</v>
      </c>
      <c r="F18" s="12">
        <f>B18</f>
        <v>106</v>
      </c>
      <c r="G18" s="12">
        <f>C18</f>
        <v>644</v>
      </c>
      <c r="H18" s="43">
        <f t="shared" si="4"/>
        <v>10.037878787878787</v>
      </c>
      <c r="I18" s="43">
        <f t="shared" si="2"/>
        <v>8.9382373351839011</v>
      </c>
      <c r="J18" s="12">
        <v>98</v>
      </c>
      <c r="K18" s="12">
        <v>551</v>
      </c>
      <c r="L18" s="12" t="s">
        <v>22</v>
      </c>
      <c r="M18" s="12" t="s">
        <v>22</v>
      </c>
      <c r="N18" s="30">
        <f>J18</f>
        <v>98</v>
      </c>
      <c r="O18" s="30">
        <f>K18</f>
        <v>551</v>
      </c>
      <c r="P18" s="26">
        <f t="shared" si="7"/>
        <v>10.348468848996832</v>
      </c>
      <c r="Q18" s="26">
        <f t="shared" si="8"/>
        <v>8.4535133476526543</v>
      </c>
    </row>
    <row r="19" spans="1:17" s="7" customFormat="1" ht="15.95" customHeight="1">
      <c r="A19" s="33" t="s">
        <v>38</v>
      </c>
      <c r="B19" s="12">
        <v>116</v>
      </c>
      <c r="C19" s="9">
        <v>437</v>
      </c>
      <c r="D19" s="12">
        <v>1</v>
      </c>
      <c r="E19" s="9">
        <v>1</v>
      </c>
      <c r="F19" s="12">
        <f t="shared" ref="F19" si="16">B19+D19</f>
        <v>117</v>
      </c>
      <c r="G19" s="12">
        <f t="shared" ref="G19" si="17">C19+E19</f>
        <v>438</v>
      </c>
      <c r="H19" s="43">
        <f t="shared" si="4"/>
        <v>11.079545454545455</v>
      </c>
      <c r="I19" s="43">
        <f t="shared" si="2"/>
        <v>6.0791117279666897</v>
      </c>
      <c r="J19" s="12">
        <v>107</v>
      </c>
      <c r="K19" s="12">
        <v>353</v>
      </c>
      <c r="L19" s="12">
        <v>2</v>
      </c>
      <c r="M19" s="12">
        <v>3</v>
      </c>
      <c r="N19" s="30">
        <f>J19+L19</f>
        <v>109</v>
      </c>
      <c r="O19" s="30">
        <f>K19+M19</f>
        <v>356</v>
      </c>
      <c r="P19" s="26">
        <f t="shared" si="7"/>
        <v>11.510031678986273</v>
      </c>
      <c r="Q19" s="26">
        <f t="shared" si="8"/>
        <v>5.4617980975759437</v>
      </c>
    </row>
    <row r="20" spans="1:17" s="7" customFormat="1" ht="15.95" customHeight="1">
      <c r="A20" s="33" t="s">
        <v>28</v>
      </c>
      <c r="B20" s="12">
        <v>14</v>
      </c>
      <c r="C20" s="9">
        <v>105</v>
      </c>
      <c r="D20" s="12">
        <v>20</v>
      </c>
      <c r="E20" s="9">
        <v>313</v>
      </c>
      <c r="F20" s="12">
        <f t="shared" ref="F20:F21" si="18">B20+D20</f>
        <v>34</v>
      </c>
      <c r="G20" s="12">
        <f t="shared" ref="G20:G21" si="19">C20+E20</f>
        <v>418</v>
      </c>
      <c r="H20" s="43">
        <f t="shared" si="4"/>
        <v>3.2196969696969697</v>
      </c>
      <c r="I20" s="43">
        <f t="shared" si="2"/>
        <v>5.8015267175572518</v>
      </c>
      <c r="J20" s="12">
        <v>10</v>
      </c>
      <c r="K20" s="12">
        <v>104</v>
      </c>
      <c r="L20" s="12">
        <v>20</v>
      </c>
      <c r="M20" s="12">
        <v>302</v>
      </c>
      <c r="N20" s="30">
        <f t="shared" ref="N20:N21" si="20">J20+L20</f>
        <v>30</v>
      </c>
      <c r="O20" s="30">
        <f t="shared" ref="O20:O23" si="21">K20+M20</f>
        <v>406</v>
      </c>
      <c r="P20" s="26">
        <f t="shared" si="7"/>
        <v>3.167898627243928</v>
      </c>
      <c r="Q20" s="26">
        <f t="shared" si="8"/>
        <v>6.2289045719545877</v>
      </c>
    </row>
    <row r="21" spans="1:17" s="7" customFormat="1" ht="15.95" customHeight="1">
      <c r="A21" s="14" t="s">
        <v>27</v>
      </c>
      <c r="B21" s="12">
        <v>52</v>
      </c>
      <c r="C21" s="9">
        <v>458</v>
      </c>
      <c r="D21" s="12">
        <v>7</v>
      </c>
      <c r="E21" s="9">
        <v>64</v>
      </c>
      <c r="F21" s="12">
        <f t="shared" si="18"/>
        <v>59</v>
      </c>
      <c r="G21" s="12">
        <f t="shared" si="19"/>
        <v>522</v>
      </c>
      <c r="H21" s="43">
        <f t="shared" si="4"/>
        <v>5.5871212121212119</v>
      </c>
      <c r="I21" s="43">
        <f t="shared" si="2"/>
        <v>7.2449687716863291</v>
      </c>
      <c r="J21" s="12">
        <v>56</v>
      </c>
      <c r="K21" s="12">
        <v>533</v>
      </c>
      <c r="L21" s="12">
        <v>7</v>
      </c>
      <c r="M21" s="12">
        <v>53</v>
      </c>
      <c r="N21" s="30">
        <f t="shared" si="20"/>
        <v>63</v>
      </c>
      <c r="O21" s="30">
        <f t="shared" si="21"/>
        <v>586</v>
      </c>
      <c r="P21" s="26">
        <f t="shared" si="7"/>
        <v>6.6525871172122493</v>
      </c>
      <c r="Q21" s="26">
        <f t="shared" si="8"/>
        <v>8.9904878797177048</v>
      </c>
    </row>
    <row r="22" spans="1:17" s="7" customFormat="1" ht="15.95" customHeight="1">
      <c r="A22" s="33" t="s">
        <v>29</v>
      </c>
      <c r="B22" s="12">
        <v>14</v>
      </c>
      <c r="C22" s="9">
        <v>191</v>
      </c>
      <c r="D22" s="12" t="s">
        <v>22</v>
      </c>
      <c r="E22" s="12" t="s">
        <v>22</v>
      </c>
      <c r="F22" s="12">
        <f>B22</f>
        <v>14</v>
      </c>
      <c r="G22" s="12">
        <f>C22</f>
        <v>191</v>
      </c>
      <c r="H22" s="43">
        <f t="shared" si="4"/>
        <v>1.3257575757575757</v>
      </c>
      <c r="I22" s="43">
        <f t="shared" si="2"/>
        <v>2.6509368494101317</v>
      </c>
      <c r="J22" s="12">
        <v>14</v>
      </c>
      <c r="K22" s="12">
        <v>241</v>
      </c>
      <c r="L22" s="12" t="s">
        <v>22</v>
      </c>
      <c r="M22" s="12" t="s">
        <v>22</v>
      </c>
      <c r="N22" s="30">
        <f>J22</f>
        <v>14</v>
      </c>
      <c r="O22" s="30">
        <f>K22</f>
        <v>241</v>
      </c>
      <c r="P22" s="26">
        <f t="shared" si="7"/>
        <v>1.4783526927138331</v>
      </c>
      <c r="Q22" s="26">
        <f t="shared" si="8"/>
        <v>3.6974532065050627</v>
      </c>
    </row>
    <row r="23" spans="1:17" s="7" customFormat="1" ht="15.95" customHeight="1">
      <c r="A23" s="32" t="s">
        <v>39</v>
      </c>
      <c r="B23" s="12">
        <v>59</v>
      </c>
      <c r="C23" s="9">
        <v>267</v>
      </c>
      <c r="D23" s="12">
        <v>1</v>
      </c>
      <c r="E23" s="9">
        <v>25</v>
      </c>
      <c r="F23" s="12">
        <f t="shared" si="12"/>
        <v>60</v>
      </c>
      <c r="G23" s="12">
        <f t="shared" si="13"/>
        <v>292</v>
      </c>
      <c r="H23" s="43">
        <f t="shared" si="4"/>
        <v>5.6818181818181817</v>
      </c>
      <c r="I23" s="43">
        <f t="shared" si="2"/>
        <v>4.0527411519777932</v>
      </c>
      <c r="J23" s="12">
        <v>57</v>
      </c>
      <c r="K23" s="12">
        <v>245</v>
      </c>
      <c r="L23" s="12">
        <v>2</v>
      </c>
      <c r="M23" s="12">
        <v>42</v>
      </c>
      <c r="N23" s="30">
        <f>J23+L23</f>
        <v>59</v>
      </c>
      <c r="O23" s="30">
        <f t="shared" si="21"/>
        <v>287</v>
      </c>
      <c r="P23" s="26">
        <f t="shared" si="7"/>
        <v>6.2302006335797255</v>
      </c>
      <c r="Q23" s="26">
        <f t="shared" si="8"/>
        <v>4.4031911629334157</v>
      </c>
    </row>
    <row r="24" spans="1:17" s="7" customFormat="1" ht="15.95" customHeight="1" thickBot="1">
      <c r="A24" s="16" t="s">
        <v>14</v>
      </c>
      <c r="B24" s="10" t="s">
        <v>21</v>
      </c>
      <c r="C24" s="10" t="s">
        <v>21</v>
      </c>
      <c r="D24" s="10">
        <v>10</v>
      </c>
      <c r="E24" s="10">
        <v>165</v>
      </c>
      <c r="F24" s="22">
        <f>D24</f>
        <v>10</v>
      </c>
      <c r="G24" s="22">
        <f>E24</f>
        <v>165</v>
      </c>
      <c r="H24" s="44">
        <f>F24/$F$6*100</f>
        <v>0.94696969696969702</v>
      </c>
      <c r="I24" s="44">
        <f t="shared" si="2"/>
        <v>2.2900763358778624</v>
      </c>
      <c r="J24" s="22" t="s">
        <v>22</v>
      </c>
      <c r="K24" s="22" t="s">
        <v>22</v>
      </c>
      <c r="L24" s="22">
        <v>10</v>
      </c>
      <c r="M24" s="22">
        <v>192</v>
      </c>
      <c r="N24" s="31">
        <f>L24</f>
        <v>10</v>
      </c>
      <c r="O24" s="31">
        <f>M24</f>
        <v>192</v>
      </c>
      <c r="P24" s="27">
        <f>N24/$N$6*100</f>
        <v>1.0559662090813093</v>
      </c>
      <c r="Q24" s="27">
        <f>O24/$O$6*100</f>
        <v>2.9456888616139922</v>
      </c>
    </row>
    <row r="25" spans="1:17">
      <c r="A25" s="17" t="s">
        <v>30</v>
      </c>
      <c r="B25" s="5"/>
      <c r="C25" s="5"/>
      <c r="D25" s="5"/>
      <c r="E25" s="5"/>
      <c r="F25" s="5"/>
      <c r="G25" s="5"/>
      <c r="H25" s="5"/>
      <c r="I25" s="5"/>
      <c r="J25" s="24"/>
      <c r="K25" s="24"/>
      <c r="L25" s="24"/>
      <c r="M25" s="24"/>
      <c r="N25" s="25"/>
      <c r="O25" s="25"/>
      <c r="P25" s="23"/>
      <c r="Q25" s="23"/>
    </row>
    <row r="26" spans="1:17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3"/>
    </row>
    <row r="27" spans="1:17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4.25">
      <c r="A28" s="3" t="s">
        <v>23</v>
      </c>
    </row>
    <row r="29" spans="1:17" ht="14.25" thickBot="1">
      <c r="A29" s="6"/>
      <c r="Q29" s="4" t="s">
        <v>41</v>
      </c>
    </row>
    <row r="30" spans="1:17" s="7" customFormat="1" ht="15.95" customHeight="1">
      <c r="A30" s="61" t="s">
        <v>4</v>
      </c>
      <c r="B30" s="64" t="s">
        <v>40</v>
      </c>
      <c r="C30" s="65"/>
      <c r="D30" s="68" t="s">
        <v>24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56" t="s">
        <v>42</v>
      </c>
      <c r="Q30" s="57"/>
    </row>
    <row r="31" spans="1:17" s="7" customFormat="1" ht="15.95" customHeight="1">
      <c r="A31" s="62"/>
      <c r="B31" s="66"/>
      <c r="C31" s="67"/>
      <c r="D31" s="51" t="s">
        <v>0</v>
      </c>
      <c r="E31" s="50"/>
      <c r="F31" s="51" t="s">
        <v>15</v>
      </c>
      <c r="G31" s="50"/>
      <c r="H31" s="51" t="s">
        <v>16</v>
      </c>
      <c r="I31" s="50"/>
      <c r="J31" s="60" t="s">
        <v>17</v>
      </c>
      <c r="K31" s="60"/>
      <c r="L31" s="60" t="s">
        <v>18</v>
      </c>
      <c r="M31" s="60"/>
      <c r="N31" s="60" t="s">
        <v>19</v>
      </c>
      <c r="O31" s="60"/>
      <c r="P31" s="58"/>
      <c r="Q31" s="59"/>
    </row>
    <row r="32" spans="1:17" s="7" customFormat="1" ht="15.95" customHeight="1">
      <c r="A32" s="63"/>
      <c r="B32" s="40" t="s">
        <v>7</v>
      </c>
      <c r="C32" s="40" t="s">
        <v>20</v>
      </c>
      <c r="D32" s="40" t="s">
        <v>7</v>
      </c>
      <c r="E32" s="40" t="s">
        <v>20</v>
      </c>
      <c r="F32" s="40" t="s">
        <v>7</v>
      </c>
      <c r="G32" s="40" t="s">
        <v>20</v>
      </c>
      <c r="H32" s="40" t="s">
        <v>7</v>
      </c>
      <c r="I32" s="40" t="s">
        <v>20</v>
      </c>
      <c r="J32" s="40" t="s">
        <v>7</v>
      </c>
      <c r="K32" s="40" t="s">
        <v>20</v>
      </c>
      <c r="L32" s="40" t="s">
        <v>7</v>
      </c>
      <c r="M32" s="40" t="s">
        <v>20</v>
      </c>
      <c r="N32" s="40" t="s">
        <v>7</v>
      </c>
      <c r="O32" s="40" t="s">
        <v>20</v>
      </c>
      <c r="P32" s="40" t="s">
        <v>7</v>
      </c>
      <c r="Q32" s="42" t="s">
        <v>20</v>
      </c>
    </row>
    <row r="33" spans="1:18" s="8" customFormat="1" ht="15.95" customHeight="1">
      <c r="A33" s="13" t="s">
        <v>0</v>
      </c>
      <c r="B33" s="19">
        <f>D33+P33</f>
        <v>947</v>
      </c>
      <c r="C33" s="19">
        <f>E33+Q33</f>
        <v>6518</v>
      </c>
      <c r="D33" s="19">
        <f>SUM(D34:D51)</f>
        <v>901</v>
      </c>
      <c r="E33" s="19">
        <f>SUM(E34:E51)</f>
        <v>5901</v>
      </c>
      <c r="F33" s="19">
        <f>SUM(F34:F51)</f>
        <v>608</v>
      </c>
      <c r="G33" s="19">
        <f t="shared" ref="G33:P33" si="22">SUM(G34:G51)</f>
        <v>1297</v>
      </c>
      <c r="H33" s="19">
        <f t="shared" si="22"/>
        <v>154</v>
      </c>
      <c r="I33" s="19">
        <f t="shared" si="22"/>
        <v>1035</v>
      </c>
      <c r="J33" s="19">
        <f t="shared" si="22"/>
        <v>85</v>
      </c>
      <c r="K33" s="19">
        <f t="shared" si="22"/>
        <v>1125</v>
      </c>
      <c r="L33" s="19">
        <f t="shared" si="22"/>
        <v>22</v>
      </c>
      <c r="M33" s="19">
        <f t="shared" si="22"/>
        <v>539</v>
      </c>
      <c r="N33" s="19">
        <f t="shared" si="22"/>
        <v>31</v>
      </c>
      <c r="O33" s="19">
        <f t="shared" si="22"/>
        <v>1905</v>
      </c>
      <c r="P33" s="19">
        <f t="shared" si="22"/>
        <v>46</v>
      </c>
      <c r="Q33" s="20">
        <f>SUM(Q34:Q51)</f>
        <v>617</v>
      </c>
    </row>
    <row r="34" spans="1:18" s="7" customFormat="1" ht="15.95" customHeight="1">
      <c r="A34" s="14" t="s">
        <v>31</v>
      </c>
      <c r="B34" s="12">
        <f>D34</f>
        <v>10</v>
      </c>
      <c r="C34" s="12">
        <f>E34</f>
        <v>68</v>
      </c>
      <c r="D34" s="12">
        <f>F34+H34+J34</f>
        <v>10</v>
      </c>
      <c r="E34" s="12">
        <f>G34+I34+K34</f>
        <v>68</v>
      </c>
      <c r="F34" s="12">
        <v>4</v>
      </c>
      <c r="G34" s="12">
        <v>8</v>
      </c>
      <c r="H34" s="12">
        <v>4</v>
      </c>
      <c r="I34" s="12">
        <v>30</v>
      </c>
      <c r="J34" s="12">
        <v>2</v>
      </c>
      <c r="K34" s="12">
        <v>30</v>
      </c>
      <c r="L34" s="12" t="s">
        <v>22</v>
      </c>
      <c r="M34" s="12" t="s">
        <v>22</v>
      </c>
      <c r="N34" s="12" t="s">
        <v>22</v>
      </c>
      <c r="O34" s="12" t="s">
        <v>22</v>
      </c>
      <c r="P34" s="12" t="s">
        <v>21</v>
      </c>
      <c r="Q34" s="21" t="s">
        <v>21</v>
      </c>
    </row>
    <row r="35" spans="1:18" s="7" customFormat="1" ht="15.95" customHeight="1">
      <c r="A35" s="32" t="s">
        <v>32</v>
      </c>
      <c r="B35" s="12">
        <f t="shared" ref="B35:C37" si="23">D35</f>
        <v>1</v>
      </c>
      <c r="C35" s="12">
        <f t="shared" si="23"/>
        <v>16</v>
      </c>
      <c r="D35" s="12">
        <f>J35</f>
        <v>1</v>
      </c>
      <c r="E35" s="12">
        <f>K35</f>
        <v>16</v>
      </c>
      <c r="F35" s="12" t="s">
        <v>22</v>
      </c>
      <c r="G35" s="12" t="s">
        <v>22</v>
      </c>
      <c r="H35" s="12" t="s">
        <v>22</v>
      </c>
      <c r="I35" s="12" t="s">
        <v>22</v>
      </c>
      <c r="J35" s="12">
        <v>1</v>
      </c>
      <c r="K35" s="12">
        <v>16</v>
      </c>
      <c r="L35" s="12" t="s">
        <v>22</v>
      </c>
      <c r="M35" s="12" t="s">
        <v>22</v>
      </c>
      <c r="N35" s="12" t="s">
        <v>22</v>
      </c>
      <c r="O35" s="12" t="s">
        <v>22</v>
      </c>
      <c r="P35" s="12" t="s">
        <v>21</v>
      </c>
      <c r="Q35" s="21" t="s">
        <v>21</v>
      </c>
    </row>
    <row r="36" spans="1:18" s="7" customFormat="1" ht="15.95" customHeight="1">
      <c r="A36" s="14" t="s">
        <v>9</v>
      </c>
      <c r="B36" s="12">
        <f t="shared" si="23"/>
        <v>107</v>
      </c>
      <c r="C36" s="12">
        <f t="shared" si="23"/>
        <v>533</v>
      </c>
      <c r="D36" s="12">
        <f>F36+H36+J36+L36+N36</f>
        <v>107</v>
      </c>
      <c r="E36" s="12">
        <f>G36+I36+K36+M36+O36</f>
        <v>533</v>
      </c>
      <c r="F36" s="12">
        <v>68</v>
      </c>
      <c r="G36" s="12">
        <v>148</v>
      </c>
      <c r="H36" s="12">
        <v>26</v>
      </c>
      <c r="I36" s="12">
        <v>165</v>
      </c>
      <c r="J36" s="12">
        <v>9</v>
      </c>
      <c r="K36" s="12">
        <v>117</v>
      </c>
      <c r="L36" s="12">
        <v>3</v>
      </c>
      <c r="M36" s="12">
        <v>72</v>
      </c>
      <c r="N36" s="12">
        <v>1</v>
      </c>
      <c r="O36" s="12">
        <v>31</v>
      </c>
      <c r="P36" s="12" t="s">
        <v>21</v>
      </c>
      <c r="Q36" s="21" t="s">
        <v>21</v>
      </c>
    </row>
    <row r="37" spans="1:18" s="7" customFormat="1" ht="15.95" customHeight="1">
      <c r="A37" s="14" t="s">
        <v>10</v>
      </c>
      <c r="B37" s="12">
        <f t="shared" si="23"/>
        <v>119</v>
      </c>
      <c r="C37" s="12">
        <f t="shared" si="23"/>
        <v>1543</v>
      </c>
      <c r="D37" s="12">
        <f>F37+H37+J37+L37+N37</f>
        <v>119</v>
      </c>
      <c r="E37" s="12">
        <f>G37+I37+K37+M37+O37</f>
        <v>1543</v>
      </c>
      <c r="F37" s="12">
        <v>61</v>
      </c>
      <c r="G37" s="12">
        <v>150</v>
      </c>
      <c r="H37" s="12">
        <v>24</v>
      </c>
      <c r="I37" s="12">
        <v>163</v>
      </c>
      <c r="J37" s="12">
        <v>16</v>
      </c>
      <c r="K37" s="12">
        <v>213</v>
      </c>
      <c r="L37" s="12">
        <v>5</v>
      </c>
      <c r="M37" s="12">
        <v>117</v>
      </c>
      <c r="N37" s="12">
        <v>13</v>
      </c>
      <c r="O37" s="12">
        <v>900</v>
      </c>
      <c r="P37" s="12" t="s">
        <v>21</v>
      </c>
      <c r="Q37" s="21" t="s">
        <v>21</v>
      </c>
    </row>
    <row r="38" spans="1:18" s="7" customFormat="1" ht="15.75" customHeight="1">
      <c r="A38" s="15" t="s">
        <v>11</v>
      </c>
      <c r="B38" s="12">
        <f>P38</f>
        <v>3</v>
      </c>
      <c r="C38" s="12">
        <f>Q38</f>
        <v>8</v>
      </c>
      <c r="D38" s="12" t="s">
        <v>22</v>
      </c>
      <c r="E38" s="12" t="s">
        <v>22</v>
      </c>
      <c r="F38" s="12" t="s">
        <v>22</v>
      </c>
      <c r="G38" s="12" t="s">
        <v>22</v>
      </c>
      <c r="H38" s="12" t="s">
        <v>22</v>
      </c>
      <c r="I38" s="12" t="s">
        <v>22</v>
      </c>
      <c r="J38" s="12" t="s">
        <v>22</v>
      </c>
      <c r="K38" s="12" t="s">
        <v>22</v>
      </c>
      <c r="L38" s="12" t="s">
        <v>22</v>
      </c>
      <c r="M38" s="12" t="s">
        <v>22</v>
      </c>
      <c r="N38" s="12" t="s">
        <v>22</v>
      </c>
      <c r="O38" s="12" t="s">
        <v>22</v>
      </c>
      <c r="P38" s="12">
        <v>3</v>
      </c>
      <c r="Q38" s="21">
        <v>8</v>
      </c>
    </row>
    <row r="39" spans="1:18" s="7" customFormat="1" ht="15.95" customHeight="1">
      <c r="A39" s="14" t="s">
        <v>33</v>
      </c>
      <c r="B39" s="12">
        <f>D39</f>
        <v>4</v>
      </c>
      <c r="C39" s="12">
        <f>E39</f>
        <v>22</v>
      </c>
      <c r="D39" s="12">
        <f>F39+H39+J39</f>
        <v>4</v>
      </c>
      <c r="E39" s="12">
        <f>G39+I39+K39</f>
        <v>22</v>
      </c>
      <c r="F39" s="12">
        <v>2</v>
      </c>
      <c r="G39" s="12">
        <v>2</v>
      </c>
      <c r="H39" s="12">
        <v>1</v>
      </c>
      <c r="I39" s="12">
        <v>9</v>
      </c>
      <c r="J39" s="12">
        <v>1</v>
      </c>
      <c r="K39" s="12">
        <v>11</v>
      </c>
      <c r="L39" s="12" t="s">
        <v>22</v>
      </c>
      <c r="M39" s="12" t="s">
        <v>22</v>
      </c>
      <c r="N39" s="12" t="s">
        <v>22</v>
      </c>
      <c r="O39" s="12" t="s">
        <v>22</v>
      </c>
      <c r="P39" s="12" t="s">
        <v>21</v>
      </c>
      <c r="Q39" s="21" t="s">
        <v>21</v>
      </c>
    </row>
    <row r="40" spans="1:18" s="7" customFormat="1" ht="15.95" customHeight="1">
      <c r="A40" s="14" t="s">
        <v>34</v>
      </c>
      <c r="B40" s="12">
        <f>D40</f>
        <v>12</v>
      </c>
      <c r="C40" s="12">
        <f>E40</f>
        <v>167</v>
      </c>
      <c r="D40" s="12">
        <f t="shared" ref="D40:D48" si="24">F40+H40+J40+L40+N40</f>
        <v>12</v>
      </c>
      <c r="E40" s="12">
        <f t="shared" ref="E40:E48" si="25">G40+I40+K40+M40+O40</f>
        <v>167</v>
      </c>
      <c r="F40" s="12">
        <v>4</v>
      </c>
      <c r="G40" s="12">
        <v>6</v>
      </c>
      <c r="H40" s="12">
        <v>1</v>
      </c>
      <c r="I40" s="12">
        <v>6</v>
      </c>
      <c r="J40" s="12">
        <v>3</v>
      </c>
      <c r="K40" s="12">
        <v>46</v>
      </c>
      <c r="L40" s="12">
        <v>2</v>
      </c>
      <c r="M40" s="12">
        <v>47</v>
      </c>
      <c r="N40" s="12">
        <v>2</v>
      </c>
      <c r="O40" s="12">
        <v>62</v>
      </c>
      <c r="P40" s="12" t="s">
        <v>21</v>
      </c>
      <c r="Q40" s="21" t="s">
        <v>21</v>
      </c>
    </row>
    <row r="41" spans="1:18" s="7" customFormat="1" ht="15.95" customHeight="1">
      <c r="A41" s="14" t="s">
        <v>12</v>
      </c>
      <c r="B41" s="12">
        <f t="shared" ref="B41:C42" si="26">D41</f>
        <v>247</v>
      </c>
      <c r="C41" s="12">
        <f t="shared" si="26"/>
        <v>1273</v>
      </c>
      <c r="D41" s="12">
        <f t="shared" si="24"/>
        <v>247</v>
      </c>
      <c r="E41" s="12">
        <f t="shared" si="25"/>
        <v>1273</v>
      </c>
      <c r="F41" s="12">
        <v>176</v>
      </c>
      <c r="G41" s="12">
        <v>396</v>
      </c>
      <c r="H41" s="12">
        <v>41</v>
      </c>
      <c r="I41" s="12">
        <v>272</v>
      </c>
      <c r="J41" s="12">
        <v>22</v>
      </c>
      <c r="K41" s="12">
        <v>281</v>
      </c>
      <c r="L41" s="12">
        <v>3</v>
      </c>
      <c r="M41" s="12">
        <v>81</v>
      </c>
      <c r="N41" s="12">
        <v>5</v>
      </c>
      <c r="O41" s="12">
        <v>243</v>
      </c>
      <c r="P41" s="12" t="s">
        <v>21</v>
      </c>
      <c r="Q41" s="21" t="s">
        <v>21</v>
      </c>
    </row>
    <row r="42" spans="1:18" s="7" customFormat="1" ht="15.95" customHeight="1">
      <c r="A42" s="14" t="s">
        <v>13</v>
      </c>
      <c r="B42" s="12">
        <f t="shared" si="26"/>
        <v>10</v>
      </c>
      <c r="C42" s="12">
        <f t="shared" si="26"/>
        <v>124</v>
      </c>
      <c r="D42" s="12">
        <f>F42+H42+J42+N42</f>
        <v>10</v>
      </c>
      <c r="E42" s="12">
        <f>G42+I42+K42+O42</f>
        <v>124</v>
      </c>
      <c r="F42" s="12">
        <v>1</v>
      </c>
      <c r="G42" s="12">
        <v>1</v>
      </c>
      <c r="H42" s="12">
        <v>3</v>
      </c>
      <c r="I42" s="12">
        <v>25</v>
      </c>
      <c r="J42" s="12">
        <v>5</v>
      </c>
      <c r="K42" s="12">
        <v>68</v>
      </c>
      <c r="L42" s="12" t="s">
        <v>22</v>
      </c>
      <c r="M42" s="12" t="s">
        <v>22</v>
      </c>
      <c r="N42" s="12">
        <v>1</v>
      </c>
      <c r="O42" s="12">
        <v>30</v>
      </c>
      <c r="P42" s="12" t="s">
        <v>21</v>
      </c>
      <c r="Q42" s="21" t="s">
        <v>21</v>
      </c>
      <c r="R42" s="18"/>
    </row>
    <row r="43" spans="1:18" s="7" customFormat="1" ht="15.95" customHeight="1">
      <c r="A43" s="33" t="s">
        <v>35</v>
      </c>
      <c r="B43" s="12">
        <f>D43+P43</f>
        <v>30</v>
      </c>
      <c r="C43" s="12">
        <f>E43+Q43</f>
        <v>66</v>
      </c>
      <c r="D43" s="12">
        <f>F43+H43+J43</f>
        <v>29</v>
      </c>
      <c r="E43" s="12">
        <f>G43+I43+K43</f>
        <v>64</v>
      </c>
      <c r="F43" s="12">
        <v>27</v>
      </c>
      <c r="G43" s="12">
        <v>44</v>
      </c>
      <c r="H43" s="12">
        <v>1</v>
      </c>
      <c r="I43" s="12">
        <v>7</v>
      </c>
      <c r="J43" s="12">
        <v>1</v>
      </c>
      <c r="K43" s="12">
        <v>13</v>
      </c>
      <c r="L43" s="12" t="s">
        <v>22</v>
      </c>
      <c r="M43" s="12" t="s">
        <v>22</v>
      </c>
      <c r="N43" s="12" t="s">
        <v>22</v>
      </c>
      <c r="O43" s="12" t="s">
        <v>22</v>
      </c>
      <c r="P43" s="12">
        <v>1</v>
      </c>
      <c r="Q43" s="21">
        <v>2</v>
      </c>
      <c r="R43" s="18"/>
    </row>
    <row r="44" spans="1:18" s="7" customFormat="1" ht="15.95" customHeight="1">
      <c r="A44" s="33" t="s">
        <v>36</v>
      </c>
      <c r="B44" s="12">
        <f t="shared" ref="B44:C50" si="27">D44+P44</f>
        <v>21</v>
      </c>
      <c r="C44" s="12">
        <f t="shared" si="27"/>
        <v>79</v>
      </c>
      <c r="D44" s="12">
        <f>F44+H44+J44</f>
        <v>20</v>
      </c>
      <c r="E44" s="12">
        <f>G44+I44+K44</f>
        <v>64</v>
      </c>
      <c r="F44" s="12">
        <v>16</v>
      </c>
      <c r="G44" s="12">
        <v>30</v>
      </c>
      <c r="H44" s="12">
        <v>3</v>
      </c>
      <c r="I44" s="12">
        <v>22</v>
      </c>
      <c r="J44" s="12">
        <v>1</v>
      </c>
      <c r="K44" s="12">
        <v>12</v>
      </c>
      <c r="L44" s="12" t="s">
        <v>22</v>
      </c>
      <c r="M44" s="12" t="s">
        <v>22</v>
      </c>
      <c r="N44" s="12" t="s">
        <v>22</v>
      </c>
      <c r="O44" s="12" t="s">
        <v>22</v>
      </c>
      <c r="P44" s="12">
        <v>1</v>
      </c>
      <c r="Q44" s="21">
        <v>15</v>
      </c>
      <c r="R44" s="18"/>
    </row>
    <row r="45" spans="1:18" s="7" customFormat="1" ht="15.95" customHeight="1">
      <c r="A45" s="33" t="s">
        <v>37</v>
      </c>
      <c r="B45" s="12">
        <f>D45</f>
        <v>98</v>
      </c>
      <c r="C45" s="12">
        <f>E45</f>
        <v>551</v>
      </c>
      <c r="D45" s="12">
        <f t="shared" si="24"/>
        <v>98</v>
      </c>
      <c r="E45" s="12">
        <f t="shared" si="25"/>
        <v>551</v>
      </c>
      <c r="F45" s="12">
        <v>79</v>
      </c>
      <c r="G45" s="12">
        <v>193</v>
      </c>
      <c r="H45" s="12">
        <v>13</v>
      </c>
      <c r="I45" s="12">
        <v>84</v>
      </c>
      <c r="J45" s="12">
        <v>2</v>
      </c>
      <c r="K45" s="12">
        <v>24</v>
      </c>
      <c r="L45" s="12">
        <v>2</v>
      </c>
      <c r="M45" s="12">
        <v>53</v>
      </c>
      <c r="N45" s="12">
        <v>2</v>
      </c>
      <c r="O45" s="12">
        <v>197</v>
      </c>
      <c r="P45" s="12" t="s">
        <v>21</v>
      </c>
      <c r="Q45" s="21" t="s">
        <v>21</v>
      </c>
      <c r="R45" s="18"/>
    </row>
    <row r="46" spans="1:18" s="7" customFormat="1" ht="15.95" customHeight="1">
      <c r="A46" s="33" t="s">
        <v>38</v>
      </c>
      <c r="B46" s="12">
        <f t="shared" si="27"/>
        <v>109</v>
      </c>
      <c r="C46" s="12">
        <f t="shared" si="27"/>
        <v>356</v>
      </c>
      <c r="D46" s="12">
        <f t="shared" si="24"/>
        <v>107</v>
      </c>
      <c r="E46" s="12">
        <f t="shared" si="25"/>
        <v>353</v>
      </c>
      <c r="F46" s="12">
        <v>89</v>
      </c>
      <c r="G46" s="12">
        <v>147</v>
      </c>
      <c r="H46" s="12">
        <v>11</v>
      </c>
      <c r="I46" s="12">
        <v>76</v>
      </c>
      <c r="J46" s="12">
        <v>5</v>
      </c>
      <c r="K46" s="12">
        <v>64</v>
      </c>
      <c r="L46" s="12">
        <v>1</v>
      </c>
      <c r="M46" s="12">
        <v>28</v>
      </c>
      <c r="N46" s="12">
        <v>1</v>
      </c>
      <c r="O46" s="12">
        <v>38</v>
      </c>
      <c r="P46" s="12">
        <v>2</v>
      </c>
      <c r="Q46" s="21">
        <v>3</v>
      </c>
      <c r="R46" s="18"/>
    </row>
    <row r="47" spans="1:18" s="7" customFormat="1" ht="15.95" customHeight="1">
      <c r="A47" s="33" t="s">
        <v>28</v>
      </c>
      <c r="B47" s="12">
        <f>D47+P47</f>
        <v>30</v>
      </c>
      <c r="C47" s="12">
        <f t="shared" si="27"/>
        <v>406</v>
      </c>
      <c r="D47" s="12">
        <v>10</v>
      </c>
      <c r="E47" s="12">
        <f>G47+I47+K47+O47</f>
        <v>104</v>
      </c>
      <c r="F47" s="12">
        <v>5</v>
      </c>
      <c r="G47" s="12">
        <v>8</v>
      </c>
      <c r="H47" s="12">
        <v>1</v>
      </c>
      <c r="I47" s="12">
        <v>6</v>
      </c>
      <c r="J47" s="12">
        <v>2</v>
      </c>
      <c r="K47" s="12">
        <v>26</v>
      </c>
      <c r="L47" s="12" t="s">
        <v>22</v>
      </c>
      <c r="M47" s="12" t="s">
        <v>22</v>
      </c>
      <c r="N47" s="12">
        <v>1</v>
      </c>
      <c r="O47" s="12">
        <v>64</v>
      </c>
      <c r="P47" s="12">
        <v>20</v>
      </c>
      <c r="Q47" s="21">
        <v>302</v>
      </c>
      <c r="R47" s="18"/>
    </row>
    <row r="48" spans="1:18" s="7" customFormat="1" ht="15.95" customHeight="1">
      <c r="A48" s="14" t="s">
        <v>27</v>
      </c>
      <c r="B48" s="12">
        <f t="shared" si="27"/>
        <v>63</v>
      </c>
      <c r="C48" s="12">
        <f t="shared" si="27"/>
        <v>586</v>
      </c>
      <c r="D48" s="12">
        <f t="shared" si="24"/>
        <v>56</v>
      </c>
      <c r="E48" s="12">
        <f t="shared" si="25"/>
        <v>533</v>
      </c>
      <c r="F48" s="12">
        <v>26</v>
      </c>
      <c r="G48" s="12">
        <v>51</v>
      </c>
      <c r="H48" s="12">
        <v>11</v>
      </c>
      <c r="I48" s="12">
        <v>80</v>
      </c>
      <c r="J48" s="12">
        <v>12</v>
      </c>
      <c r="K48" s="12">
        <v>156</v>
      </c>
      <c r="L48" s="12">
        <v>4</v>
      </c>
      <c r="M48" s="12">
        <v>97</v>
      </c>
      <c r="N48" s="12">
        <v>3</v>
      </c>
      <c r="O48" s="12">
        <v>149</v>
      </c>
      <c r="P48" s="12">
        <v>7</v>
      </c>
      <c r="Q48" s="21">
        <v>53</v>
      </c>
    </row>
    <row r="49" spans="1:17">
      <c r="A49" s="33" t="s">
        <v>29</v>
      </c>
      <c r="B49" s="12">
        <f>D49</f>
        <v>14</v>
      </c>
      <c r="C49" s="12">
        <f>E49</f>
        <v>241</v>
      </c>
      <c r="D49" s="12">
        <f>F49+H49+L49+N49</f>
        <v>14</v>
      </c>
      <c r="E49" s="12">
        <f>G49+I49+M49+O49</f>
        <v>241</v>
      </c>
      <c r="F49" s="34">
        <v>9</v>
      </c>
      <c r="G49" s="34">
        <v>20</v>
      </c>
      <c r="H49" s="34">
        <v>2</v>
      </c>
      <c r="I49" s="34">
        <v>10</v>
      </c>
      <c r="J49" s="34" t="s">
        <v>21</v>
      </c>
      <c r="K49" s="34" t="s">
        <v>21</v>
      </c>
      <c r="L49" s="34">
        <v>1</v>
      </c>
      <c r="M49" s="34">
        <v>20</v>
      </c>
      <c r="N49" s="34">
        <v>2</v>
      </c>
      <c r="O49" s="34">
        <v>191</v>
      </c>
      <c r="P49" s="12" t="s">
        <v>21</v>
      </c>
      <c r="Q49" s="21" t="s">
        <v>21</v>
      </c>
    </row>
    <row r="50" spans="1:17">
      <c r="A50" s="32" t="s">
        <v>39</v>
      </c>
      <c r="B50" s="12">
        <f t="shared" si="27"/>
        <v>59</v>
      </c>
      <c r="C50" s="12">
        <f t="shared" si="27"/>
        <v>287</v>
      </c>
      <c r="D50" s="12">
        <f>F50+H50+J50+L50</f>
        <v>57</v>
      </c>
      <c r="E50" s="12">
        <f>G50+I50+K50+M50</f>
        <v>245</v>
      </c>
      <c r="F50" s="34">
        <v>41</v>
      </c>
      <c r="G50" s="34">
        <v>93</v>
      </c>
      <c r="H50" s="34">
        <v>12</v>
      </c>
      <c r="I50" s="34">
        <v>80</v>
      </c>
      <c r="J50" s="34">
        <v>3</v>
      </c>
      <c r="K50" s="34">
        <v>48</v>
      </c>
      <c r="L50" s="34">
        <v>1</v>
      </c>
      <c r="M50" s="34">
        <v>24</v>
      </c>
      <c r="N50" s="12" t="s">
        <v>22</v>
      </c>
      <c r="O50" s="12" t="s">
        <v>22</v>
      </c>
      <c r="P50" s="34">
        <v>2</v>
      </c>
      <c r="Q50" s="35">
        <v>42</v>
      </c>
    </row>
    <row r="51" spans="1:17" ht="14.25" thickBot="1">
      <c r="A51" s="16" t="s">
        <v>14</v>
      </c>
      <c r="B51" s="36">
        <f>P51</f>
        <v>10</v>
      </c>
      <c r="C51" s="36">
        <f>Q51</f>
        <v>192</v>
      </c>
      <c r="D51" s="38" t="s">
        <v>21</v>
      </c>
      <c r="E51" s="38" t="s">
        <v>21</v>
      </c>
      <c r="F51" s="38" t="s">
        <v>21</v>
      </c>
      <c r="G51" s="38" t="s">
        <v>21</v>
      </c>
      <c r="H51" s="38" t="s">
        <v>21</v>
      </c>
      <c r="I51" s="38" t="s">
        <v>21</v>
      </c>
      <c r="J51" s="38" t="s">
        <v>21</v>
      </c>
      <c r="K51" s="38" t="s">
        <v>21</v>
      </c>
      <c r="L51" s="38" t="s">
        <v>21</v>
      </c>
      <c r="M51" s="38" t="s">
        <v>21</v>
      </c>
      <c r="N51" s="38" t="s">
        <v>21</v>
      </c>
      <c r="O51" s="38" t="s">
        <v>21</v>
      </c>
      <c r="P51" s="36">
        <v>10</v>
      </c>
      <c r="Q51" s="37">
        <v>192</v>
      </c>
    </row>
    <row r="52" spans="1:17">
      <c r="A52" s="17" t="s">
        <v>30</v>
      </c>
    </row>
  </sheetData>
  <mergeCells count="22">
    <mergeCell ref="P30:Q31"/>
    <mergeCell ref="J31:K31"/>
    <mergeCell ref="L31:M31"/>
    <mergeCell ref="N31:O31"/>
    <mergeCell ref="A30:A32"/>
    <mergeCell ref="B30:C31"/>
    <mergeCell ref="D30:O30"/>
    <mergeCell ref="H31:I31"/>
    <mergeCell ref="F31:G31"/>
    <mergeCell ref="D31:E31"/>
    <mergeCell ref="K2:Q2"/>
    <mergeCell ref="J3:Q3"/>
    <mergeCell ref="P4:Q4"/>
    <mergeCell ref="A3:A5"/>
    <mergeCell ref="N4:O4"/>
    <mergeCell ref="B4:C4"/>
    <mergeCell ref="D4:E4"/>
    <mergeCell ref="F4:G4"/>
    <mergeCell ref="B3:I3"/>
    <mergeCell ref="H4:I4"/>
    <mergeCell ref="J4:K4"/>
    <mergeCell ref="L4:M4"/>
  </mergeCells>
  <phoneticPr fontId="2"/>
  <pageMargins left="0.23622047244094491" right="0.23622047244094491" top="1.1417322834645669" bottom="0.74803149606299213" header="0.31496062992125984" footer="0.31496062992125984"/>
  <pageSetup paperSize="9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事業所数・従業者数・規模別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手塚靖子</cp:lastModifiedBy>
  <cp:lastPrinted>2017-01-24T02:58:06Z</cp:lastPrinted>
  <dcterms:created xsi:type="dcterms:W3CDTF">2004-10-12T04:59:59Z</dcterms:created>
  <dcterms:modified xsi:type="dcterms:W3CDTF">2018-03-13T04:43:55Z</dcterms:modified>
</cp:coreProperties>
</file>